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sv\Documents\KBO-site\"/>
    </mc:Choice>
  </mc:AlternateContent>
  <xr:revisionPtr revIDLastSave="0" documentId="8_{2DF8C5B8-ECA0-4CD3-AB23-42557315B414}" xr6:coauthVersionLast="44" xr6:coauthVersionMax="44" xr10:uidLastSave="{00000000-0000-0000-0000-000000000000}"/>
  <bookViews>
    <workbookView xWindow="-108" yWindow="-108" windowWidth="23256" windowHeight="12576" xr2:uid="{491697E2-DEE6-4EC4-9532-C5E462EB1B36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G15" i="1"/>
  <c r="E15" i="1"/>
  <c r="F15" i="1" s="1"/>
  <c r="H12" i="1"/>
  <c r="G12" i="1"/>
  <c r="E12" i="1"/>
  <c r="F12" i="1" s="1"/>
  <c r="H13" i="1"/>
  <c r="G13" i="1"/>
  <c r="E13" i="1"/>
  <c r="F13" i="1" s="1"/>
  <c r="H8" i="1"/>
  <c r="G8" i="1"/>
  <c r="E8" i="1"/>
  <c r="F8" i="1" s="1"/>
  <c r="H10" i="1"/>
  <c r="G10" i="1"/>
  <c r="E10" i="1"/>
  <c r="F10" i="1" s="1"/>
  <c r="H16" i="1"/>
  <c r="G16" i="1"/>
  <c r="E16" i="1"/>
  <c r="F16" i="1" s="1"/>
  <c r="H7" i="1"/>
  <c r="G7" i="1"/>
  <c r="E7" i="1"/>
  <c r="F7" i="1" s="1"/>
  <c r="H4" i="1"/>
  <c r="G4" i="1"/>
  <c r="E4" i="1"/>
  <c r="F4" i="1" s="1"/>
  <c r="H9" i="1"/>
  <c r="G9" i="1"/>
  <c r="E9" i="1"/>
  <c r="F9" i="1" s="1"/>
  <c r="H14" i="1"/>
  <c r="G14" i="1"/>
  <c r="E14" i="1"/>
  <c r="F14" i="1" s="1"/>
  <c r="H11" i="1"/>
  <c r="G11" i="1"/>
  <c r="E11" i="1"/>
  <c r="F11" i="1" s="1"/>
  <c r="H6" i="1"/>
  <c r="G6" i="1"/>
  <c r="E6" i="1"/>
  <c r="F6" i="1" s="1"/>
  <c r="H3" i="1"/>
  <c r="G3" i="1"/>
  <c r="E3" i="1"/>
  <c r="F3" i="1" s="1"/>
  <c r="H5" i="1"/>
  <c r="G5" i="1"/>
  <c r="E5" i="1"/>
  <c r="F5" i="1" s="1"/>
</calcChain>
</file>

<file path=xl/sharedStrings.xml><?xml version="1.0" encoding="utf-8"?>
<sst xmlns="http://schemas.openxmlformats.org/spreadsheetml/2006/main" count="53" uniqueCount="49">
  <si>
    <t>Onderlinge biljart competitie                   2019/2020</t>
  </si>
  <si>
    <t>Plts</t>
  </si>
  <si>
    <t>Stand 1</t>
  </si>
  <si>
    <t>Gem. oud</t>
  </si>
  <si>
    <t>Te maken Car.</t>
  </si>
  <si>
    <t>Gem. nieuw</t>
  </si>
  <si>
    <t>Nieuw Car.</t>
  </si>
  <si>
    <t>WS</t>
  </si>
  <si>
    <t>PT</t>
  </si>
  <si>
    <t>Tonny van Schijndel</t>
  </si>
  <si>
    <t>Jan van Langen</t>
  </si>
  <si>
    <t>Harrie den Dekker</t>
  </si>
  <si>
    <r>
      <t>Th</t>
    </r>
    <r>
      <rPr>
        <sz val="12"/>
        <rFont val="Calibri"/>
        <family val="2"/>
      </rPr>
      <t>é van Houtum</t>
    </r>
  </si>
  <si>
    <t>Wout van Venrooij</t>
  </si>
  <si>
    <t>Harrie van Zoggel</t>
  </si>
  <si>
    <t>Jan den Dekker</t>
  </si>
  <si>
    <t>Wim van Driel</t>
  </si>
  <si>
    <t>Wim Smits</t>
  </si>
  <si>
    <t>Harrie van den Boom</t>
  </si>
  <si>
    <t>Eef van Uden</t>
  </si>
  <si>
    <t>Piet van den Berg</t>
  </si>
  <si>
    <t>Henk van Haaren</t>
  </si>
  <si>
    <t>Jan Pepers</t>
  </si>
  <si>
    <t>Uitslagen dinsdag 3 maart</t>
  </si>
  <si>
    <t>Harrie v Zoggel</t>
  </si>
  <si>
    <t>Tonny v Schijndel</t>
  </si>
  <si>
    <t>caramboles</t>
  </si>
  <si>
    <t>beurten</t>
  </si>
  <si>
    <t>gemiddelde</t>
  </si>
  <si>
    <t>punten</t>
  </si>
  <si>
    <t>0,750 - 1,292</t>
  </si>
  <si>
    <t>18 - 31</t>
  </si>
  <si>
    <t>Harrie d Dekker</t>
  </si>
  <si>
    <t>35 - 50</t>
  </si>
  <si>
    <t>0,854 - 1,220</t>
  </si>
  <si>
    <t>8,5 - 10,0</t>
  </si>
  <si>
    <t>Wim v Driel</t>
  </si>
  <si>
    <t>28 - 50</t>
  </si>
  <si>
    <t>8,0 - 10,0</t>
  </si>
  <si>
    <t>Piet vd Berg</t>
  </si>
  <si>
    <t>41 - 19</t>
  </si>
  <si>
    <t>1,464 - 0,679</t>
  </si>
  <si>
    <t>10,0 - 6,6</t>
  </si>
  <si>
    <t>4,7 - 10,0</t>
  </si>
  <si>
    <t>1,070 - 1,820</t>
  </si>
  <si>
    <t>Henk v Haaren</t>
  </si>
  <si>
    <t>38 - 17</t>
  </si>
  <si>
    <t>1,188 - 0,531</t>
  </si>
  <si>
    <t>10,0 - 4,5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</si>
</sst>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>
    <font>
      <sz val="10"/>
      <color theme="1"/>
      <name val="Calabri"/>
      <family val="2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</font>
    <font>
      <sz val="12"/>
      <color theme="1"/>
      <name val="Cala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" fontId="3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vertical="center"/>
    </xf>
    <xf numFmtId="0" fontId="0" fillId="0" borderId="2" xfId="0" applyBorder="1"/>
    <xf numFmtId="164" fontId="5" fillId="2" borderId="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57150</xdr:rowOff>
    </xdr:from>
    <xdr:ext cx="1695450" cy="617220"/>
    <xdr:pic>
      <xdr:nvPicPr>
        <xdr:cNvPr id="2" name="Afbeelding 1" descr="kbo loosbroek kleur">
          <a:extLst>
            <a:ext uri="{FF2B5EF4-FFF2-40B4-BE49-F238E27FC236}">
              <a16:creationId xmlns:a16="http://schemas.microsoft.com/office/drawing/2014/main" id="{353A0A80-DC0E-4F10-9465-51288AE366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0" y="57150"/>
          <a:ext cx="169545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B\KBO\Biljarten\Biljarten%20vanaf%20december%202019%20proef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slagen 1"/>
      <sheetName val="Uitslagen 2"/>
      <sheetName val="Stand 1en2"/>
      <sheetName val="gem"/>
      <sheetName val="pt 0,0"/>
      <sheetName val="Blad1"/>
      <sheetName val="comp 14"/>
    </sheetNames>
    <sheetDataSet>
      <sheetData sheetId="0">
        <row r="3">
          <cell r="AT3">
            <v>65.660377358490564</v>
          </cell>
        </row>
        <row r="6">
          <cell r="AT6">
            <v>75</v>
          </cell>
        </row>
        <row r="9">
          <cell r="AT9">
            <v>61.36363636363636</v>
          </cell>
        </row>
        <row r="12">
          <cell r="AT12">
            <v>72.857142857142847</v>
          </cell>
        </row>
        <row r="15">
          <cell r="AT15">
            <v>50.243902439024396</v>
          </cell>
        </row>
        <row r="18">
          <cell r="AT18">
            <v>76.05263157894737</v>
          </cell>
        </row>
        <row r="21">
          <cell r="AT21">
            <v>56.451612903225808</v>
          </cell>
        </row>
        <row r="24">
          <cell r="AT24">
            <v>79.65517241379311</v>
          </cell>
        </row>
        <row r="27">
          <cell r="AT27">
            <v>48.857142857142861</v>
          </cell>
        </row>
        <row r="30">
          <cell r="AT30">
            <v>59.736842105263158</v>
          </cell>
        </row>
        <row r="33">
          <cell r="AT33">
            <v>59.655172413793096</v>
          </cell>
        </row>
        <row r="36">
          <cell r="AT36">
            <v>61.29032258064516</v>
          </cell>
        </row>
        <row r="39">
          <cell r="AT39">
            <v>75.483870967741936</v>
          </cell>
        </row>
        <row r="42">
          <cell r="AT42">
            <v>63.94736842105263</v>
          </cell>
        </row>
        <row r="59">
          <cell r="D59">
            <v>7</v>
          </cell>
          <cell r="R59">
            <v>1.8510638297872339</v>
          </cell>
        </row>
        <row r="60">
          <cell r="D60">
            <v>8</v>
          </cell>
          <cell r="R60">
            <v>1.4591439688715953</v>
          </cell>
        </row>
        <row r="61">
          <cell r="D61">
            <v>7</v>
          </cell>
          <cell r="R61">
            <v>1.1020408163265305</v>
          </cell>
        </row>
        <row r="62">
          <cell r="D62">
            <v>8</v>
          </cell>
          <cell r="R62">
            <v>1.094420600858369</v>
          </cell>
        </row>
        <row r="63">
          <cell r="D63">
            <v>6</v>
          </cell>
          <cell r="R63">
            <v>1.1016042780748663</v>
          </cell>
        </row>
        <row r="64">
          <cell r="D64">
            <v>7</v>
          </cell>
          <cell r="R64">
            <v>0.84444444444444444</v>
          </cell>
        </row>
        <row r="65">
          <cell r="D65">
            <v>8</v>
          </cell>
          <cell r="R65">
            <v>1.1700404858299596</v>
          </cell>
        </row>
        <row r="66">
          <cell r="D66">
            <v>7</v>
          </cell>
          <cell r="R66">
            <v>0.78828828828828834</v>
          </cell>
        </row>
        <row r="67">
          <cell r="D67">
            <v>8</v>
          </cell>
          <cell r="R67">
            <v>0.75986842105263153</v>
          </cell>
        </row>
        <row r="68">
          <cell r="D68">
            <v>6</v>
          </cell>
          <cell r="R68">
            <v>0.85074626865671643</v>
          </cell>
        </row>
        <row r="69">
          <cell r="D69">
            <v>8</v>
          </cell>
          <cell r="R69">
            <v>0.93415637860082301</v>
          </cell>
        </row>
        <row r="70">
          <cell r="D70">
            <v>8</v>
          </cell>
          <cell r="R70">
            <v>0.64794007490636707</v>
          </cell>
        </row>
        <row r="71">
          <cell r="D71">
            <v>8</v>
          </cell>
          <cell r="R71">
            <v>0.84172661870503596</v>
          </cell>
        </row>
        <row r="72">
          <cell r="D72">
            <v>8</v>
          </cell>
          <cell r="R72">
            <v>0.87725631768953072</v>
          </cell>
        </row>
      </sheetData>
      <sheetData sheetId="1"/>
      <sheetData sheetId="2"/>
      <sheetData sheetId="3">
        <row r="1">
          <cell r="A1">
            <v>0.4</v>
          </cell>
          <cell r="B1">
            <v>23</v>
          </cell>
        </row>
        <row r="2">
          <cell r="A2">
            <v>0.5</v>
          </cell>
          <cell r="B2">
            <v>25</v>
          </cell>
        </row>
        <row r="3">
          <cell r="A3">
            <v>0.6</v>
          </cell>
          <cell r="B3">
            <v>27</v>
          </cell>
        </row>
        <row r="4">
          <cell r="A4">
            <v>0.7</v>
          </cell>
          <cell r="B4">
            <v>29</v>
          </cell>
        </row>
        <row r="5">
          <cell r="A5">
            <v>0.8</v>
          </cell>
          <cell r="B5">
            <v>31</v>
          </cell>
        </row>
        <row r="6">
          <cell r="A6">
            <v>0.9</v>
          </cell>
          <cell r="B6">
            <v>33</v>
          </cell>
        </row>
        <row r="7">
          <cell r="A7">
            <v>1</v>
          </cell>
          <cell r="B7">
            <v>35</v>
          </cell>
        </row>
        <row r="8">
          <cell r="A8">
            <v>1.1000000000000001</v>
          </cell>
          <cell r="B8">
            <v>38</v>
          </cell>
        </row>
        <row r="9">
          <cell r="A9">
            <v>1.2</v>
          </cell>
          <cell r="B9">
            <v>41</v>
          </cell>
        </row>
        <row r="10">
          <cell r="A10">
            <v>1.3</v>
          </cell>
          <cell r="B10">
            <v>44</v>
          </cell>
        </row>
        <row r="11">
          <cell r="A11">
            <v>1.4</v>
          </cell>
          <cell r="B11">
            <v>47</v>
          </cell>
        </row>
        <row r="12">
          <cell r="A12">
            <v>1.5</v>
          </cell>
          <cell r="B12">
            <v>50</v>
          </cell>
        </row>
        <row r="13">
          <cell r="A13">
            <v>1.6</v>
          </cell>
          <cell r="B13">
            <v>53</v>
          </cell>
        </row>
        <row r="14">
          <cell r="A14">
            <v>1.7</v>
          </cell>
          <cell r="B14">
            <v>56</v>
          </cell>
        </row>
        <row r="15">
          <cell r="A15">
            <v>1.8</v>
          </cell>
          <cell r="B15">
            <v>59</v>
          </cell>
        </row>
        <row r="16">
          <cell r="A16">
            <v>1.9</v>
          </cell>
          <cell r="B16">
            <v>62</v>
          </cell>
        </row>
        <row r="17">
          <cell r="A17">
            <v>2</v>
          </cell>
          <cell r="B17">
            <v>65</v>
          </cell>
        </row>
        <row r="18">
          <cell r="A18">
            <v>2.25</v>
          </cell>
          <cell r="B18">
            <v>70</v>
          </cell>
        </row>
        <row r="19">
          <cell r="A19">
            <v>2.5</v>
          </cell>
          <cell r="B19">
            <v>75</v>
          </cell>
        </row>
        <row r="20">
          <cell r="A20">
            <v>2.75</v>
          </cell>
          <cell r="B20">
            <v>80</v>
          </cell>
        </row>
        <row r="21">
          <cell r="A21">
            <v>3</v>
          </cell>
          <cell r="B21">
            <v>85</v>
          </cell>
        </row>
        <row r="22">
          <cell r="A22">
            <v>3.25</v>
          </cell>
          <cell r="B22">
            <v>90</v>
          </cell>
        </row>
        <row r="23">
          <cell r="A23">
            <v>3.5</v>
          </cell>
          <cell r="B23">
            <v>100</v>
          </cell>
        </row>
        <row r="24">
          <cell r="A24">
            <v>4</v>
          </cell>
          <cell r="B24">
            <v>110</v>
          </cell>
        </row>
        <row r="25">
          <cell r="A25">
            <v>4.5</v>
          </cell>
          <cell r="B25">
            <v>120</v>
          </cell>
        </row>
        <row r="26">
          <cell r="A26">
            <v>5</v>
          </cell>
          <cell r="B26">
            <v>130</v>
          </cell>
        </row>
        <row r="27">
          <cell r="A27">
            <v>5.5</v>
          </cell>
          <cell r="B27">
            <v>140</v>
          </cell>
        </row>
        <row r="28">
          <cell r="A28">
            <v>6</v>
          </cell>
          <cell r="B28">
            <v>150</v>
          </cell>
        </row>
        <row r="29">
          <cell r="A29">
            <v>7</v>
          </cell>
          <cell r="B29">
            <v>160</v>
          </cell>
        </row>
        <row r="30">
          <cell r="A30">
            <v>8</v>
          </cell>
          <cell r="B30">
            <v>170</v>
          </cell>
        </row>
        <row r="31">
          <cell r="A31">
            <v>9</v>
          </cell>
          <cell r="B31">
            <v>180</v>
          </cell>
        </row>
        <row r="32">
          <cell r="A32">
            <v>10</v>
          </cell>
          <cell r="B32">
            <v>200</v>
          </cell>
        </row>
        <row r="33">
          <cell r="A33">
            <v>11</v>
          </cell>
          <cell r="B33">
            <v>220</v>
          </cell>
        </row>
        <row r="34">
          <cell r="A34">
            <v>12</v>
          </cell>
          <cell r="B34">
            <v>240</v>
          </cell>
        </row>
        <row r="35">
          <cell r="A35">
            <v>13</v>
          </cell>
          <cell r="B35">
            <v>260</v>
          </cell>
        </row>
        <row r="36">
          <cell r="A36">
            <v>14</v>
          </cell>
          <cell r="B36">
            <v>280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F563-F2CC-4491-A6B8-1E4E98A7B292}">
  <dimension ref="A1:H26"/>
  <sheetViews>
    <sheetView tabSelected="1" topLeftCell="A10" workbookViewId="0">
      <selection activeCell="L15" sqref="L15"/>
    </sheetView>
  </sheetViews>
  <sheetFormatPr defaultRowHeight="13.2"/>
  <cols>
    <col min="1" max="1" width="5.33203125" bestFit="1" customWidth="1"/>
    <col min="2" max="2" width="20.6640625" bestFit="1" customWidth="1"/>
    <col min="3" max="6" width="10.6640625" customWidth="1"/>
    <col min="7" max="7" width="12.6640625" customWidth="1"/>
    <col min="8" max="8" width="8.6640625" customWidth="1"/>
  </cols>
  <sheetData>
    <row r="1" spans="1:8" ht="68.25" customHeight="1">
      <c r="A1" s="32" t="s">
        <v>0</v>
      </c>
      <c r="B1" s="32"/>
      <c r="C1" s="32"/>
      <c r="D1" s="32"/>
      <c r="E1" s="32"/>
      <c r="F1" s="1"/>
      <c r="G1" s="1"/>
      <c r="H1" s="2"/>
    </row>
    <row r="2" spans="1:8" ht="54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 t="s">
        <v>7</v>
      </c>
      <c r="H2" s="3" t="s">
        <v>8</v>
      </c>
    </row>
    <row r="3" spans="1:8" ht="18">
      <c r="A3" s="6">
        <v>1</v>
      </c>
      <c r="B3" s="13" t="s">
        <v>10</v>
      </c>
      <c r="C3" s="8">
        <v>0.73899999999999999</v>
      </c>
      <c r="D3" s="6">
        <v>29</v>
      </c>
      <c r="E3" s="9">
        <f>('[1]Uitslagen 1'!$R$67)</f>
        <v>0.75986842105263153</v>
      </c>
      <c r="F3" s="10">
        <f>IF(E3=0,0,LOOKUP(E3,[1]gem!$A$1:$A$36,[1]gem!$B$1:$B$36))</f>
        <v>29</v>
      </c>
      <c r="G3" s="11">
        <f>'[1]Uitslagen 1'!$D$67</f>
        <v>8</v>
      </c>
      <c r="H3" s="12">
        <f>'[1]Uitslagen 1'!$AT$24</f>
        <v>79.65517241379311</v>
      </c>
    </row>
    <row r="4" spans="1:8" ht="18">
      <c r="A4" s="6">
        <v>2</v>
      </c>
      <c r="B4" s="7" t="s">
        <v>15</v>
      </c>
      <c r="C4" s="8">
        <v>1.1599999999999999</v>
      </c>
      <c r="D4" s="6">
        <v>38</v>
      </c>
      <c r="E4" s="9">
        <f>('[1]Uitslagen 1'!$R$65)</f>
        <v>1.1700404858299596</v>
      </c>
      <c r="F4" s="10">
        <f>IF(E4=0,0,LOOKUP(E4,[1]gem!$A$1:$A$36,[1]gem!$B$1:$B$36))</f>
        <v>38</v>
      </c>
      <c r="G4" s="11">
        <f>'[1]Uitslagen 1'!$D$65</f>
        <v>8</v>
      </c>
      <c r="H4" s="12">
        <f>'[1]Uitslagen 1'!$AT$18</f>
        <v>76.05263157894737</v>
      </c>
    </row>
    <row r="5" spans="1:8" ht="18">
      <c r="A5" s="6">
        <v>3</v>
      </c>
      <c r="B5" s="7" t="s">
        <v>9</v>
      </c>
      <c r="C5" s="8">
        <v>0.84699999999999998</v>
      </c>
      <c r="D5" s="6">
        <v>31</v>
      </c>
      <c r="E5" s="9">
        <f>('[1]Uitslagen 1'!$R$71)</f>
        <v>0.84172661870503596</v>
      </c>
      <c r="F5" s="10">
        <f>IF(E5=0,0,LOOKUP(E5,[1]gem!$A$1:$A$36,[1]gem!$B$1:$B$36))</f>
        <v>31</v>
      </c>
      <c r="G5" s="11">
        <f>'[1]Uitslagen 1'!$D$71</f>
        <v>8</v>
      </c>
      <c r="H5" s="12">
        <f>'[1]Uitslagen 1'!$AT$39</f>
        <v>75.483870967741936</v>
      </c>
    </row>
    <row r="6" spans="1:8" ht="18">
      <c r="A6" s="6">
        <v>4</v>
      </c>
      <c r="B6" s="13" t="s">
        <v>11</v>
      </c>
      <c r="C6" s="8">
        <v>1.59</v>
      </c>
      <c r="D6" s="6">
        <v>50</v>
      </c>
      <c r="E6" s="9">
        <f>('[1]Uitslagen 1'!$R$60)</f>
        <v>1.4591439688715953</v>
      </c>
      <c r="F6" s="10">
        <f>IF(E6=0,0,LOOKUP(E6,[1]gem!$A$1:$A$36,[1]gem!$B$1:$B$36))</f>
        <v>47</v>
      </c>
      <c r="G6" s="11">
        <f>'[1]Uitslagen 1'!$D$60</f>
        <v>8</v>
      </c>
      <c r="H6" s="12">
        <f>'[1]Uitslagen 1'!$AT$6</f>
        <v>75</v>
      </c>
    </row>
    <row r="7" spans="1:8" ht="18">
      <c r="A7" s="6">
        <v>5</v>
      </c>
      <c r="B7" s="13" t="s">
        <v>16</v>
      </c>
      <c r="C7" s="8">
        <v>1.0580000000000001</v>
      </c>
      <c r="D7" s="6">
        <v>35</v>
      </c>
      <c r="E7" s="9">
        <f>('[1]Uitslagen 1'!$R$62)</f>
        <v>1.094420600858369</v>
      </c>
      <c r="F7" s="10">
        <f>IF(E7=0,0,LOOKUP(E7,[1]gem!$A$1:$A$36,[1]gem!$B$1:$B$36))</f>
        <v>35</v>
      </c>
      <c r="G7" s="11">
        <f>'[1]Uitslagen 1'!$D$62</f>
        <v>8</v>
      </c>
      <c r="H7" s="12">
        <f>'[1]Uitslagen 1'!$AT$12</f>
        <v>72.857142857142847</v>
      </c>
    </row>
    <row r="8" spans="1:8" ht="18.75" customHeight="1">
      <c r="A8" s="6">
        <v>6</v>
      </c>
      <c r="B8" s="13" t="s">
        <v>19</v>
      </c>
      <c r="C8" s="8">
        <v>1.526</v>
      </c>
      <c r="D8" s="6">
        <v>53</v>
      </c>
      <c r="E8" s="9">
        <f>('[1]Uitslagen 1'!$R$59)</f>
        <v>1.8510638297872339</v>
      </c>
      <c r="F8" s="10">
        <f>IF(E8=0,0,LOOKUP(E8,[1]gem!$A$1:$A$36,[1]gem!$B$1:$B$36))</f>
        <v>59</v>
      </c>
      <c r="G8" s="11">
        <f>'[1]Uitslagen 1'!$D$59</f>
        <v>7</v>
      </c>
      <c r="H8" s="12">
        <f>'[1]Uitslagen 1'!$AT$3</f>
        <v>65.660377358490564</v>
      </c>
    </row>
    <row r="9" spans="1:8" ht="18.75" customHeight="1">
      <c r="A9" s="6">
        <v>7</v>
      </c>
      <c r="B9" s="13" t="s">
        <v>14</v>
      </c>
      <c r="C9" s="14"/>
      <c r="D9" s="14"/>
      <c r="E9" s="15">
        <f>('[1]Uitslagen 1'!$R$72)</f>
        <v>0.87725631768953072</v>
      </c>
      <c r="F9" s="10">
        <f>IF(E9=0,0,LOOKUP(E9,[1]gem!$A$1:$A$36,[1]gem!$B$1:$B$36))</f>
        <v>31</v>
      </c>
      <c r="G9" s="16">
        <f>'[1]Uitslagen 1'!$D$72</f>
        <v>8</v>
      </c>
      <c r="H9" s="12">
        <f>'[1]Uitslagen 1'!$AT$42</f>
        <v>63.94736842105263</v>
      </c>
    </row>
    <row r="10" spans="1:8" ht="18">
      <c r="A10" s="6">
        <v>8</v>
      </c>
      <c r="B10" s="13" t="s">
        <v>18</v>
      </c>
      <c r="C10" s="8">
        <v>1.343</v>
      </c>
      <c r="D10" s="6">
        <v>44</v>
      </c>
      <c r="E10" s="9">
        <f>('[1]Uitslagen 1'!$R$61)</f>
        <v>1.1020408163265305</v>
      </c>
      <c r="F10" s="10">
        <f>IF(E10=0,0,LOOKUP(E10,[1]gem!$A$1:$A$36,[1]gem!$B$1:$B$36))</f>
        <v>38</v>
      </c>
      <c r="G10" s="11">
        <f>'[1]Uitslagen 1'!$D$61</f>
        <v>7</v>
      </c>
      <c r="H10" s="12">
        <f>'[1]Uitslagen 1'!$AT$9</f>
        <v>61.36363636363636</v>
      </c>
    </row>
    <row r="11" spans="1:8" ht="18">
      <c r="A11" s="6">
        <v>9</v>
      </c>
      <c r="B11" s="27" t="s">
        <v>12</v>
      </c>
      <c r="C11" s="18">
        <v>0.82099999999999995</v>
      </c>
      <c r="D11" s="6">
        <v>31</v>
      </c>
      <c r="E11" s="9">
        <f>('[1]Uitslagen 1'!$R$64)</f>
        <v>0.84444444444444444</v>
      </c>
      <c r="F11" s="10">
        <f>IF(E11=0,0,LOOKUP(E11,[1]gem!$A$1:$A$36,[1]gem!$B$1:$B$36))</f>
        <v>31</v>
      </c>
      <c r="G11" s="11">
        <f>'[1]Uitslagen 1'!$D$64</f>
        <v>7</v>
      </c>
      <c r="H11" s="12">
        <f>'[1]Uitslagen 1'!$AT$36</f>
        <v>61.29032258064516</v>
      </c>
    </row>
    <row r="12" spans="1:8" ht="18">
      <c r="A12" s="6">
        <v>10</v>
      </c>
      <c r="B12" s="17" t="s">
        <v>21</v>
      </c>
      <c r="C12" s="8">
        <v>0.94199999999999995</v>
      </c>
      <c r="D12" s="6">
        <v>35</v>
      </c>
      <c r="E12" s="9">
        <f>('[1]Uitslagen 1'!$R$69)</f>
        <v>0.93415637860082301</v>
      </c>
      <c r="F12" s="10">
        <f>IF(E12=0,0,LOOKUP(E12,[1]gem!$A$1:$A$36,[1]gem!$B$1:$B$36))</f>
        <v>33</v>
      </c>
      <c r="G12" s="11">
        <f>'[1]Uitslagen 1'!$D$69</f>
        <v>8</v>
      </c>
      <c r="H12" s="12">
        <f>'[1]Uitslagen 1'!$AT$30</f>
        <v>59.736842105263158</v>
      </c>
    </row>
    <row r="13" spans="1:8" ht="18">
      <c r="A13" s="6">
        <v>11</v>
      </c>
      <c r="B13" s="19" t="s">
        <v>20</v>
      </c>
      <c r="C13" s="8">
        <v>0.75600000000000001</v>
      </c>
      <c r="D13" s="6">
        <v>29</v>
      </c>
      <c r="E13" s="9">
        <f>('[1]Uitslagen 1'!$R$70)</f>
        <v>0.64794007490636707</v>
      </c>
      <c r="F13" s="10">
        <f>IF(E13=0,0,LOOKUP(E13,[1]gem!$A$1:$A$36,[1]gem!$B$1:$B$36))</f>
        <v>27</v>
      </c>
      <c r="G13" s="11">
        <f>'[1]Uitslagen 1'!$D$70</f>
        <v>8</v>
      </c>
      <c r="H13" s="12">
        <f>'[1]Uitslagen 1'!$AT$33</f>
        <v>59.655172413793096</v>
      </c>
    </row>
    <row r="14" spans="1:8" ht="18">
      <c r="A14" s="6">
        <v>12</v>
      </c>
      <c r="B14" s="26" t="s">
        <v>13</v>
      </c>
      <c r="C14" s="8">
        <v>0.82899999999999996</v>
      </c>
      <c r="D14" s="6">
        <v>31</v>
      </c>
      <c r="E14" s="9">
        <f>('[1]Uitslagen 1'!$R$66)</f>
        <v>0.78828828828828834</v>
      </c>
      <c r="F14" s="10">
        <f>IF(E14=0,0,LOOKUP(E14,[1]gem!$A$1:$A$36,[1]gem!$B$1:$B$36))</f>
        <v>29</v>
      </c>
      <c r="G14" s="11">
        <f>'[1]Uitslagen 1'!$D$66</f>
        <v>7</v>
      </c>
      <c r="H14" s="12">
        <f>'[1]Uitslagen 1'!$AT$21</f>
        <v>56.451612903225808</v>
      </c>
    </row>
    <row r="15" spans="1:8" ht="18">
      <c r="A15" s="6">
        <v>13</v>
      </c>
      <c r="B15" s="17" t="s">
        <v>22</v>
      </c>
      <c r="C15" s="8">
        <v>1.2529999999999999</v>
      </c>
      <c r="D15" s="6">
        <v>41</v>
      </c>
      <c r="E15" s="9">
        <f>('[1]Uitslagen 1'!$R$63)</f>
        <v>1.1016042780748663</v>
      </c>
      <c r="F15" s="10">
        <f>IF(E15=0,0,LOOKUP(E15,[1]gem!$A$1:$A$36,[1]gem!$B$1:$B$36))</f>
        <v>38</v>
      </c>
      <c r="G15" s="11">
        <f>'[1]Uitslagen 1'!$D$63</f>
        <v>6</v>
      </c>
      <c r="H15" s="12">
        <f>'[1]Uitslagen 1'!$AT$15</f>
        <v>50.243902439024396</v>
      </c>
    </row>
    <row r="16" spans="1:8" ht="18">
      <c r="A16" s="6">
        <v>14</v>
      </c>
      <c r="B16" s="17" t="s">
        <v>17</v>
      </c>
      <c r="C16" s="8">
        <v>1.069</v>
      </c>
      <c r="D16" s="6">
        <v>35</v>
      </c>
      <c r="E16" s="9">
        <f>('[1]Uitslagen 1'!$R$68)</f>
        <v>0.85074626865671643</v>
      </c>
      <c r="F16" s="10">
        <f>IF(E16=0,0,LOOKUP(E16,[1]gem!$A$1:$A$36,[1]gem!$B$1:$B$36))</f>
        <v>31</v>
      </c>
      <c r="G16" s="11">
        <f>'[1]Uitslagen 1'!$D$68</f>
        <v>6</v>
      </c>
      <c r="H16" s="12">
        <f>'[1]Uitslagen 1'!$AT$27</f>
        <v>48.857142857142861</v>
      </c>
    </row>
    <row r="18" spans="2:8" ht="18.75" customHeight="1">
      <c r="B18" s="20" t="s">
        <v>23</v>
      </c>
      <c r="E18" s="22" t="s">
        <v>26</v>
      </c>
      <c r="F18" s="22" t="s">
        <v>27</v>
      </c>
      <c r="G18" s="22" t="s">
        <v>28</v>
      </c>
      <c r="H18" s="22" t="s">
        <v>29</v>
      </c>
    </row>
    <row r="19" spans="2:8" ht="18.75" customHeight="1">
      <c r="B19" s="28" t="s">
        <v>24</v>
      </c>
      <c r="C19" s="33" t="s">
        <v>25</v>
      </c>
      <c r="D19" s="33"/>
      <c r="E19" s="23" t="s">
        <v>31</v>
      </c>
      <c r="F19" s="23">
        <v>24</v>
      </c>
      <c r="G19" s="23" t="s">
        <v>30</v>
      </c>
      <c r="H19" s="23" t="s">
        <v>43</v>
      </c>
    </row>
    <row r="20" spans="2:8" ht="18.75" customHeight="1">
      <c r="B20" s="24" t="s">
        <v>22</v>
      </c>
      <c r="C20" s="33" t="s">
        <v>32</v>
      </c>
      <c r="D20" s="33"/>
      <c r="E20" s="23" t="s">
        <v>33</v>
      </c>
      <c r="F20" s="23">
        <v>41</v>
      </c>
      <c r="G20" s="23" t="s">
        <v>34</v>
      </c>
      <c r="H20" s="23" t="s">
        <v>35</v>
      </c>
    </row>
    <row r="21" spans="2:8" ht="18.75" customHeight="1">
      <c r="B21" s="28" t="s">
        <v>36</v>
      </c>
      <c r="C21" s="33" t="s">
        <v>32</v>
      </c>
      <c r="D21" s="33"/>
      <c r="E21" s="25" t="s">
        <v>37</v>
      </c>
      <c r="F21" s="23">
        <v>26</v>
      </c>
      <c r="G21" s="25" t="s">
        <v>44</v>
      </c>
      <c r="H21" s="25" t="s">
        <v>38</v>
      </c>
    </row>
    <row r="22" spans="2:8" ht="18.75" customHeight="1">
      <c r="B22" s="29" t="s">
        <v>22</v>
      </c>
      <c r="C22" s="33" t="s">
        <v>39</v>
      </c>
      <c r="D22" s="33"/>
      <c r="E22" s="25" t="s">
        <v>40</v>
      </c>
      <c r="F22" s="25">
        <v>28</v>
      </c>
      <c r="G22" s="25" t="s">
        <v>41</v>
      </c>
      <c r="H22" s="25" t="s">
        <v>42</v>
      </c>
    </row>
    <row r="23" spans="2:8" ht="18.75" customHeight="1">
      <c r="B23" s="29" t="s">
        <v>45</v>
      </c>
      <c r="C23" s="33" t="s">
        <v>24</v>
      </c>
      <c r="D23" s="33"/>
      <c r="E23" s="23" t="s">
        <v>46</v>
      </c>
      <c r="F23" s="23">
        <v>32</v>
      </c>
      <c r="G23" s="23" t="s">
        <v>47</v>
      </c>
      <c r="H23" s="23" t="s">
        <v>48</v>
      </c>
    </row>
    <row r="24" spans="2:8">
      <c r="C24" s="30"/>
      <c r="D24" s="30"/>
      <c r="E24" s="21"/>
      <c r="F24" s="21"/>
      <c r="G24" s="21"/>
      <c r="H24" s="21"/>
    </row>
    <row r="25" spans="2:8">
      <c r="C25" s="31"/>
      <c r="D25" s="31"/>
      <c r="E25" s="21"/>
      <c r="F25" s="21"/>
      <c r="G25" s="21"/>
      <c r="H25" s="21"/>
    </row>
    <row r="26" spans="2:8">
      <c r="C26" s="31"/>
      <c r="D26" s="31"/>
      <c r="E26" s="21"/>
      <c r="F26" s="21"/>
      <c r="G26" s="21"/>
      <c r="H26" s="21"/>
    </row>
  </sheetData>
  <sortState xmlns:xlrd2="http://schemas.microsoft.com/office/spreadsheetml/2017/richdata2" ref="B3:H16">
    <sortCondition descending="1" ref="H3:H16"/>
    <sortCondition ref="G3:G16"/>
  </sortState>
  <mergeCells count="9">
    <mergeCell ref="C24:D24"/>
    <mergeCell ref="C25:D25"/>
    <mergeCell ref="C26:D26"/>
    <mergeCell ref="A1:E1"/>
    <mergeCell ref="C19:D19"/>
    <mergeCell ref="C20:D20"/>
    <mergeCell ref="C21:D21"/>
    <mergeCell ref="C22:D22"/>
    <mergeCell ref="C23:D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 vd Boom</dc:creator>
  <cp:lastModifiedBy>Toos van Boxmeer</cp:lastModifiedBy>
  <dcterms:created xsi:type="dcterms:W3CDTF">2020-03-03T16:18:18Z</dcterms:created>
  <dcterms:modified xsi:type="dcterms:W3CDTF">2020-03-04T17:43:49Z</dcterms:modified>
</cp:coreProperties>
</file>